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ngsbackakommun-my.sharepoint.com/personal/said_racic_kungsbacka_se/Documents/Flyttade dokument/Said Kungsbacka/AA-TF 2022/Miljöcheferna RIKS från 2024/Årsmöteshandlingar 2026/"/>
    </mc:Choice>
  </mc:AlternateContent>
  <xr:revisionPtr revIDLastSave="0" documentId="8_{23D2E671-1F94-40C0-A4B6-9D7B28C29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2026" sheetId="1" r:id="rId1"/>
    <sheet name="Budget Congress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1" i="1"/>
  <c r="B10" i="1"/>
  <c r="B9" i="1"/>
  <c r="F22" i="2"/>
  <c r="E22" i="2"/>
  <c r="D22" i="2"/>
  <c r="C22" i="2"/>
  <c r="F21" i="2"/>
  <c r="F23" i="2" s="1"/>
  <c r="E21" i="2"/>
  <c r="E23" i="2" s="1"/>
  <c r="E25" i="2" s="1"/>
  <c r="D21" i="2"/>
  <c r="D23" i="2" s="1"/>
  <c r="C21" i="2"/>
  <c r="C23" i="2" s="1"/>
  <c r="E18" i="2"/>
  <c r="F17" i="2"/>
  <c r="E17" i="2"/>
  <c r="D17" i="2"/>
  <c r="C17" i="2"/>
  <c r="F14" i="2"/>
  <c r="E14" i="2"/>
  <c r="D14" i="2"/>
  <c r="C14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F18" i="2" s="1"/>
  <c r="E7" i="2"/>
  <c r="D7" i="2"/>
  <c r="D18" i="2" s="1"/>
  <c r="C7" i="2"/>
  <c r="C18" i="2" s="1"/>
  <c r="B8" i="1"/>
  <c r="B4" i="1"/>
  <c r="D25" i="2" l="1"/>
  <c r="C25" i="2"/>
  <c r="F25" i="2"/>
  <c r="B3" i="1" l="1"/>
  <c r="B5" i="1" s="1"/>
  <c r="B14" i="1" l="1"/>
  <c r="B21" i="1" s="1"/>
</calcChain>
</file>

<file path=xl/sharedStrings.xml><?xml version="1.0" encoding="utf-8"?>
<sst xmlns="http://schemas.openxmlformats.org/spreadsheetml/2006/main" count="43" uniqueCount="42">
  <si>
    <r>
      <rPr>
        <b/>
        <sz val="12"/>
        <rFont val="Arial"/>
        <family val="2"/>
      </rPr>
      <t>INTÄKTER</t>
    </r>
  </si>
  <si>
    <r>
      <rPr>
        <b/>
        <sz val="10"/>
        <rFont val="Arial"/>
        <family val="2"/>
      </rPr>
      <t>Summa</t>
    </r>
  </si>
  <si>
    <r>
      <rPr>
        <b/>
        <sz val="12"/>
        <rFont val="Arial"/>
        <family val="2"/>
      </rPr>
      <t>KOSTNADER</t>
    </r>
  </si>
  <si>
    <r>
      <rPr>
        <sz val="10"/>
        <rFont val="Arial"/>
        <family val="2"/>
      </rPr>
      <t>Layout inbjudan, program</t>
    </r>
  </si>
  <si>
    <r>
      <rPr>
        <sz val="10"/>
        <rFont val="Arial"/>
        <family val="2"/>
      </rPr>
      <t>Congresso tjänster</t>
    </r>
  </si>
  <si>
    <t>Lokaler</t>
  </si>
  <si>
    <t>Konferens/årsmöte</t>
  </si>
  <si>
    <t>Övrigt</t>
  </si>
  <si>
    <t>Årets budgeterade resultat</t>
  </si>
  <si>
    <t>Budget 2026
Föreningen Kommunala Miljöchefer (org nr 802416-8711)</t>
  </si>
  <si>
    <t>Medlemsavgifter 2026</t>
  </si>
  <si>
    <r>
      <rPr>
        <sz val="10"/>
        <rFont val="Arial"/>
        <family val="2"/>
      </rPr>
      <t>Hemsidan, Bokföringsprogram, Bank</t>
    </r>
    <r>
      <rPr>
        <sz val="10"/>
        <rFont val="Arial"/>
      </rPr>
      <t>avgifter</t>
    </r>
  </si>
  <si>
    <t>Budget Miljöchefsmötet  19-20 mars 2026</t>
  </si>
  <si>
    <t>Kostnader exkl moms</t>
  </si>
  <si>
    <t>á</t>
  </si>
  <si>
    <t>35 pers</t>
  </si>
  <si>
    <t>45 pers</t>
  </si>
  <si>
    <t>50 pers</t>
  </si>
  <si>
    <t>55 pers</t>
  </si>
  <si>
    <t>Lokal 19 mars</t>
  </si>
  <si>
    <t>Lokal 20 mars</t>
  </si>
  <si>
    <t>Fm kaffe, lunch, em kaffe 19 mars</t>
  </si>
  <si>
    <t>Fm kaffe, lunch 20 mars</t>
  </si>
  <si>
    <t xml:space="preserve">Konferensmiddag 3-rätters </t>
  </si>
  <si>
    <t>Välkomstdrink</t>
  </si>
  <si>
    <t>Lokal styrelsen 18 mars</t>
  </si>
  <si>
    <t>Boende styrelse 8 rum 18-20 mars</t>
  </si>
  <si>
    <t>Arvode föreläsare</t>
  </si>
  <si>
    <t>Föreläsare/gäster 2 dagar 3 pers á 1045</t>
  </si>
  <si>
    <t>Layout inbjudan, program</t>
  </si>
  <si>
    <t>Övrigt ex föreläsarpresent mm</t>
  </si>
  <si>
    <t>Congresso tjänster á 475</t>
  </si>
  <si>
    <t>Summa kostnader</t>
  </si>
  <si>
    <t>Intäkter exkl moms</t>
  </si>
  <si>
    <t>Konferensavgift á 3900 exkl 4 styrelsen</t>
  </si>
  <si>
    <t>Konferensavgift á 4200, 8 st</t>
  </si>
  <si>
    <t>Summa intäkter</t>
  </si>
  <si>
    <t>Resultat</t>
  </si>
  <si>
    <t xml:space="preserve">Kostnader föreläsare </t>
  </si>
  <si>
    <t>Övriga administrativa kostnader</t>
  </si>
  <si>
    <t>Styrelsekostnader, boende mm</t>
  </si>
  <si>
    <t>Lunch/Middag/kaffe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</si>
</sst>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b/>
      <sz val="12"/>
      <name val="Arial"/>
    </font>
    <font>
      <sz val="10"/>
      <name val="Arial"/>
    </font>
    <font>
      <sz val="10"/>
      <color rgb="FF00000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 indent="9"/>
    </xf>
    <xf numFmtId="1" fontId="3" fillId="0" borderId="0" xfId="0" applyNumberFormat="1" applyFont="1" applyAlignment="1">
      <alignment horizontal="right" vertical="center" shrinkToFit="1"/>
    </xf>
    <xf numFmtId="1" fontId="4" fillId="0" borderId="0" xfId="0" applyNumberFormat="1" applyFont="1" applyAlignment="1">
      <alignment horizontal="right" vertical="top" wrapText="1"/>
    </xf>
    <xf numFmtId="1" fontId="0" fillId="0" borderId="0" xfId="0" applyNumberFormat="1" applyAlignment="1">
      <alignment horizontal="left" wrapText="1"/>
    </xf>
    <xf numFmtId="1" fontId="2" fillId="0" borderId="0" xfId="0" applyNumberFormat="1" applyFont="1" applyAlignment="1">
      <alignment horizontal="right" vertical="top" wrapText="1"/>
    </xf>
    <xf numFmtId="1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right" vertical="top" shrinkToFit="1"/>
    </xf>
    <xf numFmtId="4" fontId="4" fillId="0" borderId="0" xfId="0" applyNumberFormat="1" applyFont="1" applyAlignment="1">
      <alignment horizontal="right" vertical="top" wrapText="1"/>
    </xf>
    <xf numFmtId="1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/>
    </xf>
    <xf numFmtId="1" fontId="10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12" fillId="0" borderId="0" xfId="0" applyFont="1"/>
    <xf numFmtId="0" fontId="0" fillId="0" borderId="0" xfId="0"/>
    <xf numFmtId="0" fontId="11" fillId="2" borderId="0" xfId="0" applyFont="1" applyFill="1"/>
    <xf numFmtId="0" fontId="0" fillId="2" borderId="0" xfId="0" applyFill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E5" sqref="E5"/>
    </sheetView>
  </sheetViews>
  <sheetFormatPr defaultRowHeight="12.75" x14ac:dyDescent="0.2"/>
  <cols>
    <col min="1" max="1" width="58.1640625" customWidth="1"/>
    <col min="2" max="2" width="34.83203125" style="10" customWidth="1"/>
  </cols>
  <sheetData>
    <row r="1" spans="1:2" ht="84" customHeight="1" x14ac:dyDescent="0.2">
      <c r="A1" s="23" t="s">
        <v>9</v>
      </c>
      <c r="B1" s="24"/>
    </row>
    <row r="2" spans="1:2" ht="27" customHeight="1" x14ac:dyDescent="0.2">
      <c r="A2" s="1" t="s">
        <v>0</v>
      </c>
      <c r="B2" s="5"/>
    </row>
    <row r="3" spans="1:2" x14ac:dyDescent="0.2">
      <c r="A3" s="18" t="s">
        <v>10</v>
      </c>
      <c r="B3" s="6">
        <f>90*300</f>
        <v>27000</v>
      </c>
    </row>
    <row r="4" spans="1:2" x14ac:dyDescent="0.2">
      <c r="A4" s="11" t="s">
        <v>6</v>
      </c>
      <c r="B4" s="2">
        <f>(50-8)*3900</f>
        <v>163800</v>
      </c>
    </row>
    <row r="5" spans="1:2" ht="24.95" customHeight="1" x14ac:dyDescent="0.2">
      <c r="A5" s="3" t="s">
        <v>1</v>
      </c>
      <c r="B5" s="7">
        <f>SUM(B3:B4)</f>
        <v>190800</v>
      </c>
    </row>
    <row r="6" spans="1:2" ht="21" customHeight="1" x14ac:dyDescent="0.2">
      <c r="A6" s="1" t="s">
        <v>2</v>
      </c>
      <c r="B6" s="8"/>
    </row>
    <row r="7" spans="1:2" ht="14.25" customHeight="1" x14ac:dyDescent="0.2">
      <c r="A7" s="12" t="s">
        <v>6</v>
      </c>
      <c r="B7" s="7"/>
    </row>
    <row r="8" spans="1:2" x14ac:dyDescent="0.2">
      <c r="A8" s="11" t="s">
        <v>5</v>
      </c>
      <c r="B8" s="2">
        <f>-18200-15770</f>
        <v>-33970</v>
      </c>
    </row>
    <row r="9" spans="1:2" x14ac:dyDescent="0.2">
      <c r="A9" s="11" t="s">
        <v>41</v>
      </c>
      <c r="B9" s="2">
        <f>-30750-21500-31250-5000</f>
        <v>-88500</v>
      </c>
    </row>
    <row r="10" spans="1:2" x14ac:dyDescent="0.2">
      <c r="A10" s="11" t="s">
        <v>40</v>
      </c>
      <c r="B10" s="2">
        <f>-16000</f>
        <v>-16000</v>
      </c>
    </row>
    <row r="11" spans="1:2" x14ac:dyDescent="0.2">
      <c r="A11" s="11" t="s">
        <v>38</v>
      </c>
      <c r="B11" s="2">
        <f>-5000-1565-3135</f>
        <v>-9700</v>
      </c>
    </row>
    <row r="12" spans="1:2" x14ac:dyDescent="0.2">
      <c r="A12" s="4" t="s">
        <v>3</v>
      </c>
      <c r="B12" s="2">
        <v>-3000</v>
      </c>
    </row>
    <row r="13" spans="1:2" x14ac:dyDescent="0.2">
      <c r="A13" s="4" t="s">
        <v>4</v>
      </c>
      <c r="B13" s="2">
        <v>-23750</v>
      </c>
    </row>
    <row r="14" spans="1:2" x14ac:dyDescent="0.2">
      <c r="A14" s="4"/>
      <c r="B14" s="13">
        <f>SUM(B8:B13)</f>
        <v>-174920</v>
      </c>
    </row>
    <row r="15" spans="1:2" x14ac:dyDescent="0.2">
      <c r="A15" s="4"/>
      <c r="B15" s="2"/>
    </row>
    <row r="16" spans="1:2" ht="14.25" customHeight="1" x14ac:dyDescent="0.2">
      <c r="A16" s="12" t="s">
        <v>7</v>
      </c>
      <c r="B16" s="14"/>
    </row>
    <row r="17" spans="1:2" ht="14.25" customHeight="1" x14ac:dyDescent="0.2">
      <c r="A17" s="11" t="s">
        <v>11</v>
      </c>
      <c r="B17" s="9">
        <v>-10000</v>
      </c>
    </row>
    <row r="18" spans="1:2" ht="14.25" customHeight="1" x14ac:dyDescent="0.2">
      <c r="A18" s="11" t="s">
        <v>39</v>
      </c>
      <c r="B18" s="9">
        <v>-5880</v>
      </c>
    </row>
    <row r="19" spans="1:2" x14ac:dyDescent="0.2">
      <c r="B19" s="15">
        <f>SUM(B17:B18)</f>
        <v>-15880</v>
      </c>
    </row>
    <row r="21" spans="1:2" ht="15" x14ac:dyDescent="0.2">
      <c r="A21" s="16" t="s">
        <v>8</v>
      </c>
      <c r="B21" s="17">
        <f>SUM(B5+B14+B19)</f>
        <v>0</v>
      </c>
    </row>
  </sheetData>
  <mergeCells count="1">
    <mergeCell ref="A1:B1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C00B8-830B-4BB2-B555-E1A9D963344A}">
  <dimension ref="A1:F26"/>
  <sheetViews>
    <sheetView workbookViewId="0">
      <selection activeCell="C36" sqref="C36"/>
    </sheetView>
  </sheetViews>
  <sheetFormatPr defaultRowHeight="12.75" x14ac:dyDescent="0.2"/>
  <cols>
    <col min="1" max="1" width="49.5" customWidth="1"/>
  </cols>
  <sheetData>
    <row r="1" spans="1:6" ht="23.25" x14ac:dyDescent="0.35">
      <c r="A1" s="19" t="s">
        <v>12</v>
      </c>
      <c r="B1" s="19"/>
      <c r="C1" s="19"/>
      <c r="D1" s="19"/>
      <c r="E1" s="19"/>
      <c r="F1" s="19"/>
    </row>
    <row r="2" spans="1:6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ht="15" x14ac:dyDescent="0.25">
      <c r="A4" s="21" t="s">
        <v>13</v>
      </c>
      <c r="B4" s="21" t="s">
        <v>14</v>
      </c>
      <c r="C4" s="21" t="s">
        <v>15</v>
      </c>
      <c r="D4" s="21" t="s">
        <v>16</v>
      </c>
      <c r="E4" s="21" t="s">
        <v>17</v>
      </c>
      <c r="F4" s="21" t="s">
        <v>18</v>
      </c>
    </row>
    <row r="5" spans="1:6" x14ac:dyDescent="0.2">
      <c r="A5" s="20" t="s">
        <v>19</v>
      </c>
      <c r="B5" s="20">
        <v>18200</v>
      </c>
      <c r="C5" s="20">
        <v>18200</v>
      </c>
      <c r="D5" s="20">
        <v>18200</v>
      </c>
      <c r="E5" s="20">
        <v>18200</v>
      </c>
      <c r="F5" s="20">
        <v>18200</v>
      </c>
    </row>
    <row r="6" spans="1:6" x14ac:dyDescent="0.2">
      <c r="A6" s="20" t="s">
        <v>20</v>
      </c>
      <c r="B6" s="20">
        <v>15770</v>
      </c>
      <c r="C6" s="20">
        <v>15770</v>
      </c>
      <c r="D6" s="20">
        <v>15770</v>
      </c>
      <c r="E6" s="20">
        <v>15770</v>
      </c>
      <c r="F6" s="20">
        <v>15770</v>
      </c>
    </row>
    <row r="7" spans="1:6" x14ac:dyDescent="0.2">
      <c r="A7" s="20" t="s">
        <v>21</v>
      </c>
      <c r="B7" s="20">
        <v>615</v>
      </c>
      <c r="C7" s="20">
        <f>B7*35</f>
        <v>21525</v>
      </c>
      <c r="D7" s="20">
        <f>B7*45</f>
        <v>27675</v>
      </c>
      <c r="E7" s="20">
        <f>B7*50</f>
        <v>30750</v>
      </c>
      <c r="F7" s="20">
        <f>B7*55</f>
        <v>33825</v>
      </c>
    </row>
    <row r="8" spans="1:6" x14ac:dyDescent="0.2">
      <c r="A8" s="20" t="s">
        <v>22</v>
      </c>
      <c r="B8" s="20">
        <v>430</v>
      </c>
      <c r="C8" s="20">
        <f>B8*35</f>
        <v>15050</v>
      </c>
      <c r="D8" s="20">
        <f>B8*45</f>
        <v>19350</v>
      </c>
      <c r="E8" s="20">
        <f>B8*50</f>
        <v>21500</v>
      </c>
      <c r="F8" s="20">
        <f>B8*55</f>
        <v>23650</v>
      </c>
    </row>
    <row r="9" spans="1:6" x14ac:dyDescent="0.2">
      <c r="A9" s="20" t="s">
        <v>23</v>
      </c>
      <c r="B9" s="20">
        <v>625</v>
      </c>
      <c r="C9" s="20">
        <f>B9*35</f>
        <v>21875</v>
      </c>
      <c r="D9" s="20">
        <f>B9*45</f>
        <v>28125</v>
      </c>
      <c r="E9" s="20">
        <f>B9*50</f>
        <v>31250</v>
      </c>
      <c r="F9" s="20">
        <f>B9*55</f>
        <v>34375</v>
      </c>
    </row>
    <row r="10" spans="1:6" x14ac:dyDescent="0.2">
      <c r="A10" s="20" t="s">
        <v>24</v>
      </c>
      <c r="B10" s="20">
        <v>100</v>
      </c>
      <c r="C10" s="20">
        <f>B10*35</f>
        <v>3500</v>
      </c>
      <c r="D10" s="20">
        <f>B10*45</f>
        <v>4500</v>
      </c>
      <c r="E10" s="20">
        <f>B10*50</f>
        <v>5000</v>
      </c>
      <c r="F10" s="20">
        <f>B10*55</f>
        <v>5500</v>
      </c>
    </row>
    <row r="11" spans="1:6" x14ac:dyDescent="0.2">
      <c r="A11" s="20" t="s">
        <v>25</v>
      </c>
      <c r="B11" s="20"/>
      <c r="C11" s="20"/>
      <c r="D11" s="20"/>
      <c r="E11" s="20"/>
      <c r="F11" s="20"/>
    </row>
    <row r="12" spans="1:6" x14ac:dyDescent="0.2">
      <c r="A12" s="20" t="s">
        <v>26</v>
      </c>
      <c r="B12" s="20">
        <v>2054</v>
      </c>
      <c r="C12" s="20">
        <v>16432</v>
      </c>
      <c r="D12" s="20">
        <v>16432</v>
      </c>
      <c r="E12" s="20">
        <v>16432</v>
      </c>
      <c r="F12" s="20">
        <v>16432</v>
      </c>
    </row>
    <row r="13" spans="1:6" x14ac:dyDescent="0.2">
      <c r="A13" s="20" t="s">
        <v>27</v>
      </c>
      <c r="B13" s="20"/>
      <c r="C13" s="20"/>
      <c r="D13" s="20"/>
      <c r="E13" s="20"/>
      <c r="F13" s="20"/>
    </row>
    <row r="14" spans="1:6" x14ac:dyDescent="0.2">
      <c r="A14" s="20" t="s">
        <v>28</v>
      </c>
      <c r="B14" s="20">
        <v>1045</v>
      </c>
      <c r="C14" s="20">
        <f>B14*3</f>
        <v>3135</v>
      </c>
      <c r="D14" s="20">
        <f>B14*3</f>
        <v>3135</v>
      </c>
      <c r="E14" s="20">
        <f>B14*3</f>
        <v>3135</v>
      </c>
      <c r="F14" s="20">
        <f>B14*3</f>
        <v>3135</v>
      </c>
    </row>
    <row r="15" spans="1:6" x14ac:dyDescent="0.2">
      <c r="A15" s="20" t="s">
        <v>29</v>
      </c>
      <c r="B15" s="20"/>
      <c r="C15" s="20">
        <v>3000</v>
      </c>
      <c r="D15" s="20">
        <v>3000</v>
      </c>
      <c r="E15" s="20">
        <v>3000</v>
      </c>
      <c r="F15" s="20">
        <v>3000</v>
      </c>
    </row>
    <row r="16" spans="1:6" x14ac:dyDescent="0.2">
      <c r="A16" s="20" t="s">
        <v>30</v>
      </c>
      <c r="B16" s="20"/>
      <c r="C16" s="20">
        <v>5000</v>
      </c>
      <c r="D16" s="20">
        <v>5000</v>
      </c>
      <c r="E16" s="20">
        <v>5000</v>
      </c>
      <c r="F16" s="20">
        <v>5000</v>
      </c>
    </row>
    <row r="17" spans="1:6" x14ac:dyDescent="0.2">
      <c r="A17" s="20" t="s">
        <v>31</v>
      </c>
      <c r="B17" s="20">
        <v>475</v>
      </c>
      <c r="C17" s="20">
        <f>B17*35</f>
        <v>16625</v>
      </c>
      <c r="D17" s="20">
        <f>B17*45</f>
        <v>21375</v>
      </c>
      <c r="E17" s="20">
        <f>B17*50</f>
        <v>23750</v>
      </c>
      <c r="F17" s="20">
        <f>B17*55</f>
        <v>26125</v>
      </c>
    </row>
    <row r="18" spans="1:6" x14ac:dyDescent="0.2">
      <c r="A18" s="22" t="s">
        <v>32</v>
      </c>
      <c r="B18" s="22"/>
      <c r="C18" s="22">
        <f>SUM(C5:C17)</f>
        <v>140112</v>
      </c>
      <c r="D18" s="22">
        <f>SUM(D5:D17)</f>
        <v>162562</v>
      </c>
      <c r="E18" s="22">
        <f>SUM(E5:E17)</f>
        <v>173787</v>
      </c>
      <c r="F18" s="22">
        <f>SUM(F5:F17)</f>
        <v>185012</v>
      </c>
    </row>
    <row r="19" spans="1:6" x14ac:dyDescent="0.2">
      <c r="A19" s="20"/>
      <c r="B19" s="20"/>
      <c r="C19" s="20"/>
      <c r="D19" s="20"/>
      <c r="E19" s="20"/>
      <c r="F19" s="20"/>
    </row>
    <row r="20" spans="1:6" ht="15" x14ac:dyDescent="0.25">
      <c r="A20" s="21" t="s">
        <v>33</v>
      </c>
      <c r="B20" s="21"/>
      <c r="C20" s="21"/>
      <c r="D20" s="21"/>
      <c r="E20" s="21"/>
      <c r="F20" s="21"/>
    </row>
    <row r="21" spans="1:6" x14ac:dyDescent="0.2">
      <c r="A21" s="20" t="s">
        <v>34</v>
      </c>
      <c r="B21" s="20">
        <v>3900</v>
      </c>
      <c r="C21" s="20">
        <f>B21*23</f>
        <v>89700</v>
      </c>
      <c r="D21" s="20">
        <f>B21*33</f>
        <v>128700</v>
      </c>
      <c r="E21" s="20">
        <f>B21*38</f>
        <v>148200</v>
      </c>
      <c r="F21" s="20">
        <f>B21*43</f>
        <v>167700</v>
      </c>
    </row>
    <row r="22" spans="1:6" x14ac:dyDescent="0.2">
      <c r="A22" s="20" t="s">
        <v>35</v>
      </c>
      <c r="B22" s="20">
        <v>4200</v>
      </c>
      <c r="C22" s="20">
        <f>B22*8</f>
        <v>33600</v>
      </c>
      <c r="D22" s="20">
        <f>B22*8</f>
        <v>33600</v>
      </c>
      <c r="E22" s="20">
        <f>B22*8</f>
        <v>33600</v>
      </c>
      <c r="F22" s="20">
        <f>B22*8</f>
        <v>33600</v>
      </c>
    </row>
    <row r="23" spans="1:6" x14ac:dyDescent="0.2">
      <c r="A23" s="22" t="s">
        <v>36</v>
      </c>
      <c r="B23" s="22"/>
      <c r="C23" s="22">
        <f t="shared" ref="C23:F23" si="0">SUM(C21:C22)</f>
        <v>123300</v>
      </c>
      <c r="D23" s="22">
        <f t="shared" si="0"/>
        <v>162300</v>
      </c>
      <c r="E23" s="22">
        <f t="shared" si="0"/>
        <v>181800</v>
      </c>
      <c r="F23" s="22">
        <f t="shared" si="0"/>
        <v>201300</v>
      </c>
    </row>
    <row r="24" spans="1:6" x14ac:dyDescent="0.2">
      <c r="A24" s="20"/>
      <c r="B24" s="20"/>
      <c r="C24" s="20"/>
      <c r="D24" s="20"/>
      <c r="E24" s="20"/>
      <c r="F24" s="20"/>
    </row>
    <row r="25" spans="1:6" ht="15" x14ac:dyDescent="0.25">
      <c r="A25" s="21" t="s">
        <v>37</v>
      </c>
      <c r="B25" s="21"/>
      <c r="C25" s="21">
        <f t="shared" ref="C25:F25" si="1">C23-C18</f>
        <v>-16812</v>
      </c>
      <c r="D25" s="21">
        <f t="shared" si="1"/>
        <v>-262</v>
      </c>
      <c r="E25" s="21">
        <f t="shared" si="1"/>
        <v>8013</v>
      </c>
      <c r="F25" s="21">
        <f t="shared" si="1"/>
        <v>16288</v>
      </c>
    </row>
    <row r="26" spans="1:6" x14ac:dyDescent="0.2">
      <c r="A26" s="20"/>
      <c r="B26" s="20"/>
      <c r="C26" s="20"/>
      <c r="D26" s="20"/>
      <c r="E26" s="20"/>
      <c r="F26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2026</vt:lpstr>
      <vt:lpstr>Budget Congresso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2025 KMC.xlsx</dc:title>
  <dc:creator>Tina Happe</dc:creator>
  <cp:lastModifiedBy>Said Racic</cp:lastModifiedBy>
  <cp:lastPrinted>2026-02-24T12:24:56Z</cp:lastPrinted>
  <dcterms:created xsi:type="dcterms:W3CDTF">2025-08-04T08:38:27Z</dcterms:created>
  <dcterms:modified xsi:type="dcterms:W3CDTF">2026-03-05T07:01:59Z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2025-03-17T00:00:00Z</vt:filetime>
  </property>
  <property fmtid="{D5CDD505-2E9C-101B-9397-08002B2CF9AE}" pid="3" name="LastSaved">
    <vt:filetime>2025-08-04T00:00:00Z</vt:filetime>
  </property>
  <property fmtid="{D5CDD505-2E9C-101B-9397-08002B2CF9AE}" pid="4" name="Producer">
    <vt:lpwstr>Microsoft: Print To PDF</vt:lpwstr>
  </property>
</Properties>
</file>